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TD699\Desktop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3" i="1" l="1"/>
  <c r="A45" i="1"/>
  <c r="A46" i="1"/>
  <c r="A47" i="1"/>
  <c r="A48" i="1"/>
  <c r="A49" i="1"/>
  <c r="A50" i="1"/>
  <c r="A51" i="1"/>
  <c r="A52" i="1"/>
  <c r="A44" i="1"/>
  <c r="J12" i="1"/>
  <c r="A31" i="1" l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B30" i="1"/>
  <c r="A30" i="1"/>
  <c r="D17" i="1"/>
  <c r="B17" i="1"/>
  <c r="F17" i="1" l="1"/>
  <c r="C34" i="1" l="1"/>
  <c r="C48" i="1" s="1"/>
  <c r="C38" i="1"/>
  <c r="C52" i="1" s="1"/>
  <c r="C31" i="1"/>
  <c r="C45" i="1" s="1"/>
  <c r="C35" i="1"/>
  <c r="C49" i="1" s="1"/>
  <c r="C39" i="1"/>
  <c r="C53" i="1" s="1"/>
  <c r="C32" i="1"/>
  <c r="C46" i="1" s="1"/>
  <c r="C36" i="1"/>
  <c r="C50" i="1" s="1"/>
  <c r="C30" i="1"/>
  <c r="C33" i="1"/>
  <c r="C47" i="1" s="1"/>
  <c r="C37" i="1"/>
  <c r="C51" i="1" s="1"/>
  <c r="C44" i="1" l="1"/>
  <c r="C54" i="1" s="1"/>
  <c r="C40" i="1"/>
  <c r="D31" i="1"/>
  <c r="D33" i="1"/>
  <c r="D39" i="1"/>
  <c r="D32" i="1"/>
  <c r="D35" i="1"/>
  <c r="D34" i="1"/>
  <c r="D36" i="1"/>
  <c r="D37" i="1"/>
  <c r="D38" i="1"/>
  <c r="D30" i="1"/>
  <c r="E37" i="1" l="1"/>
  <c r="E31" i="1"/>
  <c r="E39" i="1"/>
  <c r="E32" i="1"/>
  <c r="E34" i="1"/>
  <c r="E38" i="1"/>
  <c r="E35" i="1"/>
  <c r="E36" i="1"/>
  <c r="E30" i="1"/>
  <c r="E33" i="1"/>
  <c r="E40" i="1" l="1"/>
  <c r="E41" i="1"/>
  <c r="F36" i="1"/>
  <c r="F32" i="1"/>
  <c r="F35" i="1"/>
  <c r="F39" i="1"/>
  <c r="F33" i="1"/>
  <c r="F31" i="1"/>
  <c r="F30" i="1"/>
  <c r="F34" i="1"/>
  <c r="F37" i="1"/>
  <c r="F38" i="1"/>
  <c r="E44" i="1" l="1"/>
  <c r="E47" i="1"/>
  <c r="E49" i="1"/>
  <c r="E53" i="1"/>
  <c r="E46" i="1"/>
  <c r="E48" i="1"/>
  <c r="E50" i="1"/>
  <c r="E52" i="1"/>
  <c r="E45" i="1"/>
  <c r="E51" i="1"/>
  <c r="G37" i="1"/>
  <c r="G30" i="1"/>
  <c r="G33" i="1"/>
  <c r="G36" i="1"/>
  <c r="G35" i="1"/>
  <c r="G34" i="1"/>
  <c r="G38" i="1"/>
  <c r="G32" i="1"/>
  <c r="G39" i="1"/>
  <c r="G31" i="1"/>
  <c r="G40" i="1" l="1"/>
  <c r="E54" i="1"/>
  <c r="H37" i="1"/>
  <c r="H33" i="1"/>
  <c r="H36" i="1"/>
  <c r="H30" i="1"/>
  <c r="H39" i="1"/>
  <c r="H35" i="1"/>
  <c r="H38" i="1"/>
  <c r="H34" i="1"/>
  <c r="H32" i="1"/>
  <c r="H31" i="1"/>
  <c r="G41" i="1" l="1"/>
  <c r="G44" i="1" s="1"/>
  <c r="I33" i="1"/>
  <c r="I31" i="1"/>
  <c r="I36" i="1"/>
  <c r="I30" i="1"/>
  <c r="I37" i="1"/>
  <c r="I34" i="1"/>
  <c r="I35" i="1"/>
  <c r="I32" i="1"/>
  <c r="I38" i="1"/>
  <c r="I39" i="1"/>
  <c r="I40" i="1" l="1"/>
  <c r="I41" i="1" s="1"/>
  <c r="G52" i="1"/>
  <c r="G51" i="1"/>
  <c r="G53" i="1"/>
  <c r="G48" i="1"/>
  <c r="G50" i="1"/>
  <c r="G45" i="1"/>
  <c r="G46" i="1"/>
  <c r="G47" i="1"/>
  <c r="G49" i="1"/>
  <c r="J34" i="1"/>
  <c r="J32" i="1"/>
  <c r="J30" i="1"/>
  <c r="J35" i="1"/>
  <c r="J36" i="1"/>
  <c r="J39" i="1"/>
  <c r="J31" i="1"/>
  <c r="J38" i="1"/>
  <c r="J37" i="1"/>
  <c r="J33" i="1"/>
  <c r="G54" i="1" l="1"/>
  <c r="I44" i="1"/>
  <c r="I45" i="1"/>
  <c r="I46" i="1"/>
  <c r="I47" i="1"/>
  <c r="I48" i="1"/>
  <c r="I49" i="1"/>
  <c r="I50" i="1"/>
  <c r="I51" i="1"/>
  <c r="I52" i="1"/>
  <c r="I53" i="1"/>
  <c r="K33" i="1"/>
  <c r="L33" i="1" s="1"/>
  <c r="K31" i="1"/>
  <c r="K30" i="1"/>
  <c r="K38" i="1"/>
  <c r="K39" i="1"/>
  <c r="K36" i="1"/>
  <c r="K35" i="1"/>
  <c r="K37" i="1"/>
  <c r="K32" i="1"/>
  <c r="K34" i="1"/>
  <c r="K40" i="1" l="1"/>
  <c r="K41" i="1" s="1"/>
  <c r="I54" i="1"/>
  <c r="L35" i="1"/>
  <c r="L38" i="1"/>
  <c r="L34" i="1"/>
  <c r="L36" i="1"/>
  <c r="L30" i="1"/>
  <c r="L32" i="1"/>
  <c r="L39" i="1"/>
  <c r="L31" i="1"/>
  <c r="L37" i="1"/>
  <c r="K44" i="1" l="1"/>
  <c r="K45" i="1"/>
  <c r="K49" i="1"/>
  <c r="K53" i="1"/>
  <c r="K48" i="1"/>
  <c r="K52" i="1"/>
  <c r="K47" i="1"/>
  <c r="K51" i="1"/>
  <c r="K46" i="1"/>
  <c r="K50" i="1"/>
  <c r="M34" i="1"/>
  <c r="M31" i="1"/>
  <c r="M36" i="1"/>
  <c r="M38" i="1"/>
  <c r="M35" i="1"/>
  <c r="M32" i="1"/>
  <c r="M33" i="1"/>
  <c r="M37" i="1"/>
  <c r="M39" i="1"/>
  <c r="M30" i="1"/>
  <c r="M40" i="1" l="1"/>
  <c r="M41" i="1" s="1"/>
  <c r="K54" i="1"/>
  <c r="M44" i="1" l="1"/>
  <c r="B44" i="1" s="1"/>
  <c r="M46" i="1"/>
  <c r="B46" i="1" s="1"/>
  <c r="L4" i="1" s="1"/>
  <c r="M48" i="1"/>
  <c r="B48" i="1" s="1"/>
  <c r="L6" i="1" s="1"/>
  <c r="M50" i="1"/>
  <c r="M52" i="1"/>
  <c r="M45" i="1"/>
  <c r="M47" i="1"/>
  <c r="B47" i="1" s="1"/>
  <c r="L5" i="1" s="1"/>
  <c r="M49" i="1"/>
  <c r="B49" i="1" s="1"/>
  <c r="L7" i="1" s="1"/>
  <c r="M51" i="1"/>
  <c r="B51" i="1" s="1"/>
  <c r="L9" i="1" s="1"/>
  <c r="M53" i="1"/>
  <c r="B53" i="1" s="1"/>
  <c r="L11" i="1" s="1"/>
  <c r="B50" i="1"/>
  <c r="L8" i="1" s="1"/>
  <c r="B52" i="1"/>
  <c r="L10" i="1" s="1"/>
  <c r="M54" i="1" l="1"/>
  <c r="B54" i="1" s="1"/>
  <c r="B45" i="1"/>
  <c r="L3" i="1" s="1"/>
  <c r="L2" i="1"/>
  <c r="L12" i="1" s="1"/>
</calcChain>
</file>

<file path=xl/sharedStrings.xml><?xml version="1.0" encoding="utf-8"?>
<sst xmlns="http://schemas.openxmlformats.org/spreadsheetml/2006/main" count="56" uniqueCount="46">
  <si>
    <t>Nbre électoral</t>
  </si>
  <si>
    <t xml:space="preserve"> /              (</t>
  </si>
  <si>
    <t>+       1      )   =</t>
  </si>
  <si>
    <t>Mandater</t>
  </si>
  <si>
    <t>Piraten</t>
  </si>
  <si>
    <t>déi gréng</t>
  </si>
  <si>
    <t>LSAP</t>
  </si>
  <si>
    <t>CSV</t>
  </si>
  <si>
    <t>KPL</t>
  </si>
  <si>
    <t>DP</t>
  </si>
  <si>
    <t>adr</t>
  </si>
  <si>
    <t>déi Lénk</t>
  </si>
  <si>
    <t>Demokratie</t>
  </si>
  <si>
    <t>déi Konservativ</t>
  </si>
  <si>
    <t>Total vun de Stëmmen</t>
  </si>
  <si>
    <t>1° Berechnung vum "nombre électoral"</t>
  </si>
  <si>
    <t>Total vun de gëltege Stëmmen / (Unzuel vun de Sëtz am Bezierk +1) = "nombre électoral" =&gt; no uewen opgeronnt</t>
  </si>
  <si>
    <t>Sëtzverdeelung</t>
  </si>
  <si>
    <t>Dës Zuelen entspriëchen der éischter Sëtzverdeelung.</t>
  </si>
  <si>
    <t>Fir déi éischt Sëtzverdeelung gëtt d'Zuel vun de gültege Stëmmen vun all Lëscht duerch de "nombre électoral" gedeelt (no ënnen ofgeronnt)</t>
  </si>
  <si>
    <t>Wann no dësem Exercice nach weider Sëtz ze verdeele sinn, gëtt d'Zuel vun de gültege Stëmmen vun all Lëscht duerch gedeelt duerch (Zuel vun de Sëtz vun der éischter Sëtzverdeelung + 1)</t>
  </si>
  <si>
    <t>D'Lëscht mam héchste Score kritt de Sëtz zougesprach.</t>
  </si>
  <si>
    <r>
      <t>Wann no dësem Exercice nach weider Sëtz ze verdeele sinn, gëtt d'Zuel vun de gültege Stëmmen vun all Lëscht duerch gedeelt duerch (</t>
    </r>
    <r>
      <rPr>
        <b/>
        <sz val="11"/>
        <color theme="1"/>
        <rFont val="Calibri"/>
        <family val="2"/>
        <scheme val="minor"/>
      </rPr>
      <t xml:space="preserve">déi nei </t>
    </r>
    <r>
      <rPr>
        <sz val="11"/>
        <color theme="1"/>
        <rFont val="Calibri"/>
        <family val="2"/>
        <scheme val="minor"/>
      </rPr>
      <t>Zuel vun de Sëtz vun der éischter Sëtzverdeelung + 1)</t>
    </r>
  </si>
  <si>
    <t>Dës Prozedur gëtt esou oft widderholl, bis all d'Sëtz verdeelt sinn.</t>
  </si>
  <si>
    <t>1. Sëtz-Verdeelung</t>
  </si>
  <si>
    <t>2° Sëtzverdeelung</t>
  </si>
  <si>
    <t>Score 2. Sëtz-Verdeelung</t>
  </si>
  <si>
    <t>Sëtz 2. Tuer</t>
  </si>
  <si>
    <t>Score 3. Sëtz-Verdeelung</t>
  </si>
  <si>
    <t>Sëtz 3. Tuer</t>
  </si>
  <si>
    <t>Score 4. Sëtz-Verdeelung</t>
  </si>
  <si>
    <t>Sëtz 5. Tuer</t>
  </si>
  <si>
    <t>Score 5. Sëtz-Verdeelung</t>
  </si>
  <si>
    <t>Een eenzege landeswäite Bezierk</t>
  </si>
  <si>
    <t>Ginn dës Sëtz matgerechent ?</t>
  </si>
  <si>
    <t>jo</t>
  </si>
  <si>
    <t>Total</t>
  </si>
  <si>
    <t>Theoretesch Verdeelung</t>
  </si>
  <si>
    <t>Effektiv Verdeelung</t>
  </si>
  <si>
    <t>Sëtzverdeelung nom 2. Tuer</t>
  </si>
  <si>
    <t>Sëtzverdeelung nom 1. Tuer</t>
  </si>
  <si>
    <t>Sëtzverdeelung nom 3. Tuer</t>
  </si>
  <si>
    <t>Sëtzverdeelung nom 4. Tuer</t>
  </si>
  <si>
    <t>Sëtzverdeelung nom 5. Tuer</t>
  </si>
  <si>
    <t>Sëtzverdeelung nom 6. Tuer</t>
  </si>
  <si>
    <t>Lëscht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</si>
</sst>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name val="Calibri"/>
      <family val="2"/>
      <scheme val="minor"/>
    </font>
    <font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left" vertical="center"/>
      <protection locked="0"/>
    </xf>
    <xf numFmtId="3" fontId="0" fillId="2" borderId="0" xfId="0" applyNumberFormat="1" applyFill="1" applyBorder="1" applyAlignment="1" applyProtection="1">
      <alignment vertical="center" wrapText="1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 wrapText="1"/>
    </xf>
    <xf numFmtId="3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textRotation="90"/>
    </xf>
    <xf numFmtId="0" fontId="1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1" fillId="2" borderId="0" xfId="0" applyFont="1" applyFill="1" applyBorder="1" applyAlignment="1" applyProtection="1">
      <alignment horizontal="left" vertical="center" wrapText="1"/>
    </xf>
    <xf numFmtId="3" fontId="0" fillId="2" borderId="0" xfId="0" applyNumberFormat="1" applyFill="1" applyBorder="1" applyAlignment="1" applyProtection="1">
      <alignment vertical="center" wrapText="1"/>
    </xf>
    <xf numFmtId="1" fontId="0" fillId="2" borderId="0" xfId="0" applyNumberFormat="1" applyFill="1" applyBorder="1" applyAlignment="1" applyProtection="1">
      <alignment horizontal="center" vertical="center" wrapText="1"/>
    </xf>
    <xf numFmtId="1" fontId="0" fillId="2" borderId="5" xfId="0" applyNumberFormat="1" applyFill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vertical="center" wrapText="1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3" fontId="0" fillId="2" borderId="0" xfId="0" applyNumberFormat="1" applyFill="1" applyBorder="1" applyAlignment="1" applyProtection="1">
      <alignment horizontal="right" vertical="center" wrapText="1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left" vertical="center" wrapText="1"/>
    </xf>
    <xf numFmtId="3" fontId="1" fillId="2" borderId="8" xfId="0" applyNumberFormat="1" applyFont="1" applyFill="1" applyBorder="1" applyAlignment="1" applyProtection="1">
      <alignment vertical="center" wrapText="1"/>
    </xf>
    <xf numFmtId="3" fontId="1" fillId="2" borderId="7" xfId="0" applyNumberFormat="1" applyFont="1" applyFill="1" applyBorder="1" applyAlignment="1" applyProtection="1">
      <alignment vertical="center" wrapText="1"/>
    </xf>
    <xf numFmtId="3" fontId="1" fillId="2" borderId="8" xfId="0" applyNumberFormat="1" applyFont="1" applyFill="1" applyBorder="1" applyAlignment="1" applyProtection="1">
      <alignment horizontal="center" vertical="center" wrapText="1"/>
    </xf>
    <xf numFmtId="3" fontId="1" fillId="2" borderId="9" xfId="0" applyNumberFormat="1" applyFont="1" applyFill="1" applyBorder="1" applyAlignment="1" applyProtection="1">
      <alignment horizontal="center" vertical="center" wrapText="1"/>
    </xf>
    <xf numFmtId="1" fontId="3" fillId="0" borderId="0" xfId="0" applyNumberFormat="1" applyFont="1" applyAlignment="1" applyProtection="1">
      <alignment horizontal="center" vertical="center" textRotation="90"/>
    </xf>
    <xf numFmtId="1" fontId="1" fillId="0" borderId="0" xfId="0" applyNumberFormat="1" applyFont="1" applyAlignment="1" applyProtection="1">
      <alignment horizontal="left" vertical="center" wrapText="1"/>
    </xf>
    <xf numFmtId="0" fontId="1" fillId="0" borderId="0" xfId="0" applyFont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0" fontId="0" fillId="0" borderId="0" xfId="0" applyAlignment="1" applyProtection="1">
      <alignment horizontal="right" vertical="center"/>
    </xf>
    <xf numFmtId="3" fontId="0" fillId="0" borderId="0" xfId="0" quotePrefix="1" applyNumberFormat="1" applyAlignment="1" applyProtection="1">
      <alignment horizontal="center" vertical="center"/>
    </xf>
    <xf numFmtId="0" fontId="0" fillId="0" borderId="0" xfId="0" quotePrefix="1" applyAlignment="1" applyProtection="1">
      <alignment horizontal="left" vertical="center"/>
    </xf>
    <xf numFmtId="3" fontId="0" fillId="0" borderId="0" xfId="0" applyNumberFormat="1" applyAlignment="1" applyProtection="1">
      <alignment horizontal="center" vertical="center"/>
    </xf>
    <xf numFmtId="0" fontId="0" fillId="0" borderId="0" xfId="0" applyProtection="1"/>
    <xf numFmtId="0" fontId="0" fillId="0" borderId="0" xfId="0" applyAlignment="1" applyProtection="1">
      <alignment horizontal="center" vertical="center"/>
    </xf>
    <xf numFmtId="1" fontId="0" fillId="0" borderId="0" xfId="0" applyNumberFormat="1" applyBorder="1" applyAlignment="1" applyProtection="1">
      <alignment horizontal="center" vertical="center"/>
    </xf>
    <xf numFmtId="0" fontId="0" fillId="0" borderId="0" xfId="0" applyFont="1" applyAlignment="1" applyProtection="1">
      <alignment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left" vertical="center"/>
    </xf>
    <xf numFmtId="3" fontId="0" fillId="0" borderId="0" xfId="0" applyNumberFormat="1" applyAlignment="1" applyProtection="1">
      <alignment horizontal="right" vertical="center"/>
    </xf>
    <xf numFmtId="3" fontId="0" fillId="0" borderId="0" xfId="0" quotePrefix="1" applyNumberFormat="1" applyAlignment="1" applyProtection="1">
      <alignment horizontal="right" vertical="center"/>
    </xf>
    <xf numFmtId="3" fontId="0" fillId="0" borderId="2" xfId="0" applyNumberFormat="1" applyBorder="1" applyAlignment="1" applyProtection="1">
      <alignment horizontal="right" vertical="center"/>
    </xf>
    <xf numFmtId="3" fontId="0" fillId="0" borderId="2" xfId="0" quotePrefix="1" applyNumberFormat="1" applyBorder="1" applyAlignment="1" applyProtection="1">
      <alignment horizontal="right" vertical="center"/>
    </xf>
    <xf numFmtId="1" fontId="0" fillId="0" borderId="0" xfId="0" applyNumberFormat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4"/>
  <sheetViews>
    <sheetView tabSelected="1" zoomScale="130" zoomScaleNormal="130" workbookViewId="0">
      <selection sqref="A1:G8"/>
    </sheetView>
  </sheetViews>
  <sheetFormatPr defaultColWidth="14.85546875" defaultRowHeight="15" x14ac:dyDescent="0.25"/>
  <cols>
    <col min="1" max="16384" width="14.85546875" style="14"/>
  </cols>
  <sheetData>
    <row r="1" spans="1:15" ht="30" customHeight="1" x14ac:dyDescent="0.25">
      <c r="A1" s="1" t="s">
        <v>33</v>
      </c>
      <c r="B1" s="2"/>
      <c r="C1" s="2"/>
      <c r="D1" s="2"/>
      <c r="E1" s="2"/>
      <c r="F1" s="2"/>
      <c r="G1" s="2"/>
      <c r="H1" s="9" t="s">
        <v>45</v>
      </c>
      <c r="I1" s="9"/>
      <c r="J1" s="10" t="s">
        <v>14</v>
      </c>
      <c r="K1" s="10"/>
      <c r="L1" s="9" t="s">
        <v>17</v>
      </c>
      <c r="M1" s="11"/>
      <c r="N1" s="12"/>
      <c r="O1" s="13"/>
    </row>
    <row r="2" spans="1:15" ht="15" customHeight="1" x14ac:dyDescent="0.25">
      <c r="A2" s="3"/>
      <c r="B2" s="4"/>
      <c r="C2" s="4"/>
      <c r="D2" s="4"/>
      <c r="E2" s="4"/>
      <c r="F2" s="4"/>
      <c r="G2" s="4"/>
      <c r="H2" s="5" t="s">
        <v>4</v>
      </c>
      <c r="I2" s="15"/>
      <c r="J2" s="6">
        <v>227549</v>
      </c>
      <c r="K2" s="16"/>
      <c r="L2" s="17">
        <f>B44</f>
        <v>4</v>
      </c>
      <c r="M2" s="18"/>
      <c r="O2" s="13"/>
    </row>
    <row r="3" spans="1:15" ht="15" customHeight="1" x14ac:dyDescent="0.25">
      <c r="A3" s="3"/>
      <c r="B3" s="4"/>
      <c r="C3" s="4"/>
      <c r="D3" s="4"/>
      <c r="E3" s="4"/>
      <c r="F3" s="4"/>
      <c r="G3" s="4"/>
      <c r="H3" s="5" t="s">
        <v>5</v>
      </c>
      <c r="I3" s="15"/>
      <c r="J3" s="6">
        <v>533893</v>
      </c>
      <c r="K3" s="16"/>
      <c r="L3" s="17">
        <f t="shared" ref="L3:L11" si="0">B45</f>
        <v>9</v>
      </c>
      <c r="M3" s="18"/>
      <c r="N3" s="19"/>
      <c r="O3" s="13"/>
    </row>
    <row r="4" spans="1:15" ht="15" customHeight="1" x14ac:dyDescent="0.25">
      <c r="A4" s="3"/>
      <c r="B4" s="4"/>
      <c r="C4" s="4"/>
      <c r="D4" s="4"/>
      <c r="E4" s="4"/>
      <c r="F4" s="4"/>
      <c r="G4" s="4"/>
      <c r="H4" s="5" t="s">
        <v>6</v>
      </c>
      <c r="I4" s="15"/>
      <c r="J4" s="6">
        <v>621332</v>
      </c>
      <c r="K4" s="16"/>
      <c r="L4" s="17">
        <f t="shared" si="0"/>
        <v>11</v>
      </c>
      <c r="M4" s="18"/>
      <c r="N4" s="12"/>
      <c r="O4" s="13"/>
    </row>
    <row r="5" spans="1:15" ht="15" customHeight="1" x14ac:dyDescent="0.25">
      <c r="A5" s="3"/>
      <c r="B5" s="4"/>
      <c r="C5" s="4"/>
      <c r="D5" s="4"/>
      <c r="E5" s="4"/>
      <c r="F5" s="4"/>
      <c r="G5" s="4"/>
      <c r="H5" s="5" t="s">
        <v>7</v>
      </c>
      <c r="I5" s="15"/>
      <c r="J5" s="6">
        <v>999381</v>
      </c>
      <c r="K5" s="16"/>
      <c r="L5" s="17">
        <f t="shared" si="0"/>
        <v>18</v>
      </c>
      <c r="M5" s="18"/>
      <c r="N5" s="12"/>
      <c r="O5" s="13"/>
    </row>
    <row r="6" spans="1:15" ht="15" customHeight="1" x14ac:dyDescent="0.25">
      <c r="A6" s="3"/>
      <c r="B6" s="4"/>
      <c r="C6" s="4"/>
      <c r="D6" s="4"/>
      <c r="E6" s="4"/>
      <c r="F6" s="4"/>
      <c r="G6" s="4"/>
      <c r="H6" s="5" t="s">
        <v>8</v>
      </c>
      <c r="I6" s="15"/>
      <c r="J6" s="6">
        <v>44916</v>
      </c>
      <c r="K6" s="16"/>
      <c r="L6" s="17">
        <f t="shared" si="0"/>
        <v>0</v>
      </c>
      <c r="M6" s="18"/>
      <c r="N6" s="12"/>
      <c r="O6" s="13"/>
    </row>
    <row r="7" spans="1:15" ht="15" customHeight="1" x14ac:dyDescent="0.25">
      <c r="A7" s="3"/>
      <c r="B7" s="4"/>
      <c r="C7" s="4"/>
      <c r="D7" s="4"/>
      <c r="E7" s="4"/>
      <c r="F7" s="4"/>
      <c r="G7" s="4"/>
      <c r="H7" s="5" t="s">
        <v>9</v>
      </c>
      <c r="I7" s="15"/>
      <c r="J7" s="6">
        <v>597080</v>
      </c>
      <c r="K7" s="16"/>
      <c r="L7" s="17">
        <f t="shared" si="0"/>
        <v>10</v>
      </c>
      <c r="M7" s="18"/>
      <c r="N7" s="12"/>
      <c r="O7" s="13"/>
    </row>
    <row r="8" spans="1:15" ht="15" customHeight="1" x14ac:dyDescent="0.25">
      <c r="A8" s="3"/>
      <c r="B8" s="4"/>
      <c r="C8" s="4"/>
      <c r="D8" s="4"/>
      <c r="E8" s="4"/>
      <c r="F8" s="4"/>
      <c r="G8" s="4"/>
      <c r="H8" s="5" t="s">
        <v>10</v>
      </c>
      <c r="I8" s="15"/>
      <c r="J8" s="6">
        <v>292388</v>
      </c>
      <c r="K8" s="16"/>
      <c r="L8" s="17">
        <f t="shared" si="0"/>
        <v>5</v>
      </c>
      <c r="M8" s="18"/>
      <c r="N8" s="12"/>
      <c r="O8" s="13"/>
    </row>
    <row r="9" spans="1:15" ht="15" customHeight="1" x14ac:dyDescent="0.25">
      <c r="A9" s="20" t="s">
        <v>3</v>
      </c>
      <c r="B9" s="21"/>
      <c r="C9" s="21"/>
      <c r="D9" s="21"/>
      <c r="E9" s="7">
        <v>60</v>
      </c>
      <c r="F9" s="7"/>
      <c r="G9" s="7"/>
      <c r="H9" s="5" t="s">
        <v>11</v>
      </c>
      <c r="I9" s="15"/>
      <c r="J9" s="6">
        <v>193594</v>
      </c>
      <c r="K9" s="16"/>
      <c r="L9" s="17">
        <f t="shared" si="0"/>
        <v>3</v>
      </c>
      <c r="M9" s="18"/>
      <c r="N9" s="12"/>
      <c r="O9" s="13"/>
    </row>
    <row r="10" spans="1:15" ht="15" customHeight="1" x14ac:dyDescent="0.25">
      <c r="A10" s="20"/>
      <c r="B10" s="21"/>
      <c r="C10" s="21"/>
      <c r="D10" s="21"/>
      <c r="E10" s="7"/>
      <c r="F10" s="7"/>
      <c r="G10" s="7"/>
      <c r="H10" s="5" t="s">
        <v>12</v>
      </c>
      <c r="I10" s="15"/>
      <c r="J10" s="6">
        <v>10320</v>
      </c>
      <c r="K10" s="22"/>
      <c r="L10" s="17">
        <f t="shared" si="0"/>
        <v>0</v>
      </c>
      <c r="M10" s="18"/>
      <c r="N10" s="12"/>
      <c r="O10" s="13"/>
    </row>
    <row r="11" spans="1:15" ht="15" customHeight="1" thickBot="1" x14ac:dyDescent="0.3">
      <c r="A11" s="20"/>
      <c r="B11" s="21"/>
      <c r="C11" s="21"/>
      <c r="D11" s="21"/>
      <c r="E11" s="7"/>
      <c r="F11" s="7"/>
      <c r="G11" s="7"/>
      <c r="H11" s="5" t="s">
        <v>13</v>
      </c>
      <c r="I11" s="15"/>
      <c r="J11" s="6">
        <v>9516</v>
      </c>
      <c r="K11" s="22"/>
      <c r="L11" s="17">
        <f t="shared" si="0"/>
        <v>0</v>
      </c>
      <c r="M11" s="18"/>
      <c r="N11" s="12"/>
      <c r="O11" s="13"/>
    </row>
    <row r="12" spans="1:15" ht="15" customHeight="1" thickTop="1" x14ac:dyDescent="0.25">
      <c r="A12" s="23"/>
      <c r="B12" s="24"/>
      <c r="C12" s="24"/>
      <c r="D12" s="24"/>
      <c r="E12" s="8"/>
      <c r="F12" s="8"/>
      <c r="G12" s="8"/>
      <c r="H12" s="25"/>
      <c r="I12" s="25"/>
      <c r="J12" s="26">
        <f>SUM(J2:J11)</f>
        <v>3529969</v>
      </c>
      <c r="K12" s="27"/>
      <c r="L12" s="28">
        <f>SUM(L2:L11)</f>
        <v>60</v>
      </c>
      <c r="M12" s="29"/>
      <c r="N12" s="30"/>
      <c r="O12" s="31"/>
    </row>
    <row r="14" spans="1:15" ht="15" customHeight="1" x14ac:dyDescent="0.25">
      <c r="A14" s="32" t="s">
        <v>15</v>
      </c>
    </row>
    <row r="15" spans="1:15" ht="15" customHeight="1" x14ac:dyDescent="0.25">
      <c r="A15" s="32"/>
    </row>
    <row r="16" spans="1:15" ht="15" customHeight="1" x14ac:dyDescent="0.25">
      <c r="A16" s="14" t="s">
        <v>16</v>
      </c>
    </row>
    <row r="17" spans="1:13" ht="15" customHeight="1" x14ac:dyDescent="0.25">
      <c r="A17" s="14" t="s">
        <v>0</v>
      </c>
      <c r="B17" s="33">
        <f>J12</f>
        <v>3529969</v>
      </c>
      <c r="C17" s="34" t="s">
        <v>1</v>
      </c>
      <c r="D17" s="35">
        <f>E9</f>
        <v>60</v>
      </c>
      <c r="E17" s="36" t="s">
        <v>2</v>
      </c>
      <c r="F17" s="37">
        <f>ROUNDUP(J12/(E9+1),0)</f>
        <v>57869</v>
      </c>
    </row>
    <row r="18" spans="1:13" ht="15" customHeight="1" x14ac:dyDescent="0.25">
      <c r="A18" s="38"/>
    </row>
    <row r="19" spans="1:13" ht="15" customHeight="1" x14ac:dyDescent="0.25">
      <c r="A19" s="32" t="s">
        <v>25</v>
      </c>
    </row>
    <row r="20" spans="1:13" ht="15" customHeight="1" x14ac:dyDescent="0.25">
      <c r="A20" s="32"/>
    </row>
    <row r="21" spans="1:13" ht="15" customHeight="1" x14ac:dyDescent="0.25">
      <c r="A21" s="38" t="s">
        <v>19</v>
      </c>
    </row>
    <row r="22" spans="1:13" ht="15" customHeight="1" x14ac:dyDescent="0.25">
      <c r="A22" s="38" t="s">
        <v>18</v>
      </c>
    </row>
    <row r="23" spans="1:13" ht="15" customHeight="1" x14ac:dyDescent="0.25">
      <c r="A23" s="38" t="s">
        <v>20</v>
      </c>
    </row>
    <row r="24" spans="1:13" ht="15" customHeight="1" x14ac:dyDescent="0.25">
      <c r="A24" s="14" t="s">
        <v>21</v>
      </c>
    </row>
    <row r="25" spans="1:13" ht="15" customHeight="1" x14ac:dyDescent="0.25">
      <c r="A25" s="38" t="s">
        <v>22</v>
      </c>
      <c r="E25" s="39"/>
      <c r="F25" s="40"/>
    </row>
    <row r="26" spans="1:13" ht="15" customHeight="1" x14ac:dyDescent="0.25">
      <c r="A26" s="14" t="s">
        <v>21</v>
      </c>
      <c r="E26" s="39"/>
      <c r="F26" s="40"/>
    </row>
    <row r="27" spans="1:13" ht="15" customHeight="1" x14ac:dyDescent="0.25">
      <c r="A27" s="41" t="s">
        <v>23</v>
      </c>
      <c r="E27" s="39"/>
      <c r="F27" s="40"/>
    </row>
    <row r="28" spans="1:13" ht="15" customHeight="1" x14ac:dyDescent="0.25">
      <c r="E28" s="39"/>
      <c r="F28" s="40"/>
    </row>
    <row r="29" spans="1:13" s="43" customFormat="1" ht="30.75" customHeight="1" x14ac:dyDescent="0.25">
      <c r="A29" s="42" t="s">
        <v>37</v>
      </c>
      <c r="B29" s="42"/>
      <c r="C29" s="43" t="s">
        <v>40</v>
      </c>
      <c r="D29" s="43" t="s">
        <v>26</v>
      </c>
      <c r="E29" s="43" t="s">
        <v>39</v>
      </c>
      <c r="F29" s="43" t="s">
        <v>28</v>
      </c>
      <c r="G29" s="43" t="s">
        <v>41</v>
      </c>
      <c r="H29" s="43" t="s">
        <v>28</v>
      </c>
      <c r="I29" s="43" t="s">
        <v>42</v>
      </c>
      <c r="J29" s="43" t="s">
        <v>30</v>
      </c>
      <c r="K29" s="43" t="s">
        <v>43</v>
      </c>
      <c r="L29" s="43" t="s">
        <v>32</v>
      </c>
      <c r="M29" s="43" t="s">
        <v>44</v>
      </c>
    </row>
    <row r="30" spans="1:13" ht="15" customHeight="1" x14ac:dyDescent="0.25">
      <c r="A30" s="44" t="str">
        <f t="shared" ref="A30:A39" si="1">H2</f>
        <v>Piraten</v>
      </c>
      <c r="B30" s="45">
        <f t="shared" ref="B30:B39" si="2">J2</f>
        <v>227549</v>
      </c>
      <c r="C30" s="45">
        <f t="shared" ref="C30:C39" si="3">ROUNDDOWN(J2/$F$17,0)</f>
        <v>3</v>
      </c>
      <c r="D30" s="45">
        <f>B30/(C30+1)</f>
        <v>56887.25</v>
      </c>
      <c r="E30" s="46">
        <f>IF(D30=MAX($D$30:$D$39),1,0)</f>
        <v>1</v>
      </c>
      <c r="F30" s="45">
        <f>B30/(C30+E30+1)</f>
        <v>45509.8</v>
      </c>
      <c r="G30" s="46">
        <f>IF(F30=MAX($F$30:$F$39),1,0)</f>
        <v>0</v>
      </c>
      <c r="H30" s="45">
        <f>B30/(C30+E30+G30+1)</f>
        <v>45509.8</v>
      </c>
      <c r="I30" s="46">
        <f>IF(H30=MAX($H$30:$H$39),1,0)</f>
        <v>0</v>
      </c>
      <c r="J30" s="45">
        <f>B30/(C30+E30+G30+I30+1)</f>
        <v>45509.8</v>
      </c>
      <c r="K30" s="46">
        <f>IF(J30=MAX($J$30:$J$39),1,0)</f>
        <v>0</v>
      </c>
      <c r="L30" s="45">
        <f>B30/(C30+E30+G30+I30+K30+1)</f>
        <v>45509.8</v>
      </c>
      <c r="M30" s="46">
        <f>IF(L30=MAX($L$30:$L$39),1,0)</f>
        <v>0</v>
      </c>
    </row>
    <row r="31" spans="1:13" ht="15" customHeight="1" x14ac:dyDescent="0.25">
      <c r="A31" s="44" t="str">
        <f t="shared" si="1"/>
        <v>déi gréng</v>
      </c>
      <c r="B31" s="45">
        <f t="shared" si="2"/>
        <v>533893</v>
      </c>
      <c r="C31" s="45">
        <f t="shared" si="3"/>
        <v>9</v>
      </c>
      <c r="D31" s="45">
        <f t="shared" ref="D31:D39" si="4">B31/(C31+1)</f>
        <v>53389.3</v>
      </c>
      <c r="E31" s="46">
        <f t="shared" ref="E31:E39" si="5">IF(D31=MAX($D$30:$D$39),1,0)</f>
        <v>0</v>
      </c>
      <c r="F31" s="45">
        <f t="shared" ref="F31:F39" si="6">B31/(C31+E31+1)</f>
        <v>53389.3</v>
      </c>
      <c r="G31" s="46">
        <f t="shared" ref="G31:G39" si="7">IF(F31=MAX($F$30:$F$39),1,0)</f>
        <v>0</v>
      </c>
      <c r="H31" s="45">
        <f t="shared" ref="H31:H39" si="8">B31/(C31+E31+G31+1)</f>
        <v>53389.3</v>
      </c>
      <c r="I31" s="46">
        <f t="shared" ref="I31:I39" si="9">IF(H31=MAX($H$30:$H$39),1,0)</f>
        <v>0</v>
      </c>
      <c r="J31" s="45">
        <f t="shared" ref="J31:J39" si="10">B31/(C31+E31+G31+I31+1)</f>
        <v>53389.3</v>
      </c>
      <c r="K31" s="46">
        <f t="shared" ref="K31:K39" si="11">IF(J31=MAX($J$30:$J$39),1,0)</f>
        <v>0</v>
      </c>
      <c r="L31" s="45">
        <f t="shared" ref="L31:L39" si="12">B31/(C31+E31+G31+I31+K31+1)</f>
        <v>53389.3</v>
      </c>
      <c r="M31" s="46">
        <f t="shared" ref="M31:M39" si="13">IF(L31=MAX($L$30:$L$39),1,0)</f>
        <v>1</v>
      </c>
    </row>
    <row r="32" spans="1:13" ht="15" customHeight="1" x14ac:dyDescent="0.25">
      <c r="A32" s="44" t="str">
        <f t="shared" si="1"/>
        <v>LSAP</v>
      </c>
      <c r="B32" s="45">
        <f t="shared" si="2"/>
        <v>621332</v>
      </c>
      <c r="C32" s="45">
        <f t="shared" si="3"/>
        <v>10</v>
      </c>
      <c r="D32" s="45">
        <f t="shared" si="4"/>
        <v>56484.727272727272</v>
      </c>
      <c r="E32" s="46">
        <f t="shared" si="5"/>
        <v>0</v>
      </c>
      <c r="F32" s="45">
        <f t="shared" si="6"/>
        <v>56484.727272727272</v>
      </c>
      <c r="G32" s="46">
        <f t="shared" si="7"/>
        <v>1</v>
      </c>
      <c r="H32" s="45">
        <f t="shared" si="8"/>
        <v>51777.666666666664</v>
      </c>
      <c r="I32" s="46">
        <f t="shared" si="9"/>
        <v>0</v>
      </c>
      <c r="J32" s="45">
        <f t="shared" si="10"/>
        <v>51777.666666666664</v>
      </c>
      <c r="K32" s="46">
        <f t="shared" si="11"/>
        <v>0</v>
      </c>
      <c r="L32" s="45">
        <f t="shared" si="12"/>
        <v>51777.666666666664</v>
      </c>
      <c r="M32" s="46">
        <f t="shared" si="13"/>
        <v>0</v>
      </c>
    </row>
    <row r="33" spans="1:13" ht="15" customHeight="1" x14ac:dyDescent="0.25">
      <c r="A33" s="44" t="str">
        <f t="shared" si="1"/>
        <v>CSV</v>
      </c>
      <c r="B33" s="45">
        <f t="shared" si="2"/>
        <v>999381</v>
      </c>
      <c r="C33" s="45">
        <f t="shared" si="3"/>
        <v>17</v>
      </c>
      <c r="D33" s="45">
        <f t="shared" si="4"/>
        <v>55521.166666666664</v>
      </c>
      <c r="E33" s="46">
        <f t="shared" si="5"/>
        <v>0</v>
      </c>
      <c r="F33" s="45">
        <f t="shared" si="6"/>
        <v>55521.166666666664</v>
      </c>
      <c r="G33" s="46">
        <f t="shared" si="7"/>
        <v>0</v>
      </c>
      <c r="H33" s="45">
        <f t="shared" si="8"/>
        <v>55521.166666666664</v>
      </c>
      <c r="I33" s="46">
        <f t="shared" si="9"/>
        <v>1</v>
      </c>
      <c r="J33" s="45">
        <f t="shared" si="10"/>
        <v>52599</v>
      </c>
      <c r="K33" s="46">
        <f t="shared" si="11"/>
        <v>0</v>
      </c>
      <c r="L33" s="45">
        <f t="shared" si="12"/>
        <v>52599</v>
      </c>
      <c r="M33" s="46">
        <f t="shared" si="13"/>
        <v>0</v>
      </c>
    </row>
    <row r="34" spans="1:13" ht="15" customHeight="1" x14ac:dyDescent="0.25">
      <c r="A34" s="44" t="str">
        <f t="shared" si="1"/>
        <v>KPL</v>
      </c>
      <c r="B34" s="45">
        <f t="shared" si="2"/>
        <v>44916</v>
      </c>
      <c r="C34" s="45">
        <f t="shared" si="3"/>
        <v>0</v>
      </c>
      <c r="D34" s="45">
        <f t="shared" si="4"/>
        <v>44916</v>
      </c>
      <c r="E34" s="46">
        <f t="shared" si="5"/>
        <v>0</v>
      </c>
      <c r="F34" s="45">
        <f t="shared" si="6"/>
        <v>44916</v>
      </c>
      <c r="G34" s="46">
        <f t="shared" si="7"/>
        <v>0</v>
      </c>
      <c r="H34" s="45">
        <f t="shared" si="8"/>
        <v>44916</v>
      </c>
      <c r="I34" s="46">
        <f t="shared" si="9"/>
        <v>0</v>
      </c>
      <c r="J34" s="45">
        <f t="shared" si="10"/>
        <v>44916</v>
      </c>
      <c r="K34" s="46">
        <f t="shared" si="11"/>
        <v>0</v>
      </c>
      <c r="L34" s="45">
        <f t="shared" si="12"/>
        <v>44916</v>
      </c>
      <c r="M34" s="46">
        <f t="shared" si="13"/>
        <v>0</v>
      </c>
    </row>
    <row r="35" spans="1:13" ht="15" customHeight="1" x14ac:dyDescent="0.25">
      <c r="A35" s="44" t="str">
        <f t="shared" si="1"/>
        <v>DP</v>
      </c>
      <c r="B35" s="45">
        <f t="shared" si="2"/>
        <v>597080</v>
      </c>
      <c r="C35" s="45">
        <f t="shared" si="3"/>
        <v>10</v>
      </c>
      <c r="D35" s="45">
        <f t="shared" si="4"/>
        <v>54280</v>
      </c>
      <c r="E35" s="46">
        <f t="shared" si="5"/>
        <v>0</v>
      </c>
      <c r="F35" s="45">
        <f t="shared" si="6"/>
        <v>54280</v>
      </c>
      <c r="G35" s="46">
        <f t="shared" si="7"/>
        <v>0</v>
      </c>
      <c r="H35" s="45">
        <f t="shared" si="8"/>
        <v>54280</v>
      </c>
      <c r="I35" s="46">
        <f t="shared" si="9"/>
        <v>0</v>
      </c>
      <c r="J35" s="45">
        <f t="shared" si="10"/>
        <v>54280</v>
      </c>
      <c r="K35" s="46">
        <f t="shared" si="11"/>
        <v>1</v>
      </c>
      <c r="L35" s="45">
        <f t="shared" si="12"/>
        <v>49756.666666666664</v>
      </c>
      <c r="M35" s="46">
        <f t="shared" si="13"/>
        <v>0</v>
      </c>
    </row>
    <row r="36" spans="1:13" ht="15" customHeight="1" x14ac:dyDescent="0.25">
      <c r="A36" s="44" t="str">
        <f t="shared" si="1"/>
        <v>adr</v>
      </c>
      <c r="B36" s="45">
        <f t="shared" si="2"/>
        <v>292388</v>
      </c>
      <c r="C36" s="45">
        <f t="shared" si="3"/>
        <v>5</v>
      </c>
      <c r="D36" s="45">
        <f t="shared" si="4"/>
        <v>48731.333333333336</v>
      </c>
      <c r="E36" s="46">
        <f t="shared" si="5"/>
        <v>0</v>
      </c>
      <c r="F36" s="45">
        <f t="shared" si="6"/>
        <v>48731.333333333336</v>
      </c>
      <c r="G36" s="46">
        <f t="shared" si="7"/>
        <v>0</v>
      </c>
      <c r="H36" s="45">
        <f t="shared" si="8"/>
        <v>48731.333333333336</v>
      </c>
      <c r="I36" s="46">
        <f t="shared" si="9"/>
        <v>0</v>
      </c>
      <c r="J36" s="45">
        <f t="shared" si="10"/>
        <v>48731.333333333336</v>
      </c>
      <c r="K36" s="46">
        <f t="shared" si="11"/>
        <v>0</v>
      </c>
      <c r="L36" s="45">
        <f t="shared" si="12"/>
        <v>48731.333333333336</v>
      </c>
      <c r="M36" s="46">
        <f t="shared" si="13"/>
        <v>0</v>
      </c>
    </row>
    <row r="37" spans="1:13" ht="15" customHeight="1" x14ac:dyDescent="0.25">
      <c r="A37" s="44" t="str">
        <f t="shared" si="1"/>
        <v>déi Lénk</v>
      </c>
      <c r="B37" s="45">
        <f t="shared" si="2"/>
        <v>193594</v>
      </c>
      <c r="C37" s="45">
        <f t="shared" si="3"/>
        <v>3</v>
      </c>
      <c r="D37" s="45">
        <f t="shared" si="4"/>
        <v>48398.5</v>
      </c>
      <c r="E37" s="46">
        <f t="shared" si="5"/>
        <v>0</v>
      </c>
      <c r="F37" s="45">
        <f t="shared" si="6"/>
        <v>48398.5</v>
      </c>
      <c r="G37" s="46">
        <f t="shared" si="7"/>
        <v>0</v>
      </c>
      <c r="H37" s="45">
        <f t="shared" si="8"/>
        <v>48398.5</v>
      </c>
      <c r="I37" s="46">
        <f t="shared" si="9"/>
        <v>0</v>
      </c>
      <c r="J37" s="45">
        <f t="shared" si="10"/>
        <v>48398.5</v>
      </c>
      <c r="K37" s="46">
        <f t="shared" si="11"/>
        <v>0</v>
      </c>
      <c r="L37" s="45">
        <f t="shared" si="12"/>
        <v>48398.5</v>
      </c>
      <c r="M37" s="46">
        <f t="shared" si="13"/>
        <v>0</v>
      </c>
    </row>
    <row r="38" spans="1:13" ht="15" customHeight="1" x14ac:dyDescent="0.25">
      <c r="A38" s="44" t="str">
        <f t="shared" si="1"/>
        <v>Demokratie</v>
      </c>
      <c r="B38" s="45">
        <f t="shared" si="2"/>
        <v>10320</v>
      </c>
      <c r="C38" s="45">
        <f t="shared" si="3"/>
        <v>0</v>
      </c>
      <c r="D38" s="45">
        <f t="shared" si="4"/>
        <v>10320</v>
      </c>
      <c r="E38" s="46">
        <f t="shared" si="5"/>
        <v>0</v>
      </c>
      <c r="F38" s="45">
        <f t="shared" si="6"/>
        <v>10320</v>
      </c>
      <c r="G38" s="46">
        <f t="shared" si="7"/>
        <v>0</v>
      </c>
      <c r="H38" s="45">
        <f t="shared" si="8"/>
        <v>10320</v>
      </c>
      <c r="I38" s="46">
        <f t="shared" si="9"/>
        <v>0</v>
      </c>
      <c r="J38" s="45">
        <f t="shared" si="10"/>
        <v>10320</v>
      </c>
      <c r="K38" s="46">
        <f t="shared" si="11"/>
        <v>0</v>
      </c>
      <c r="L38" s="45">
        <f t="shared" si="12"/>
        <v>10320</v>
      </c>
      <c r="M38" s="46">
        <f t="shared" si="13"/>
        <v>0</v>
      </c>
    </row>
    <row r="39" spans="1:13" ht="15" customHeight="1" x14ac:dyDescent="0.25">
      <c r="A39" s="44" t="str">
        <f t="shared" si="1"/>
        <v>déi Konservativ</v>
      </c>
      <c r="B39" s="45">
        <f t="shared" si="2"/>
        <v>9516</v>
      </c>
      <c r="C39" s="45">
        <f t="shared" si="3"/>
        <v>0</v>
      </c>
      <c r="D39" s="45">
        <f t="shared" si="4"/>
        <v>9516</v>
      </c>
      <c r="E39" s="46">
        <f t="shared" si="5"/>
        <v>0</v>
      </c>
      <c r="F39" s="45">
        <f t="shared" si="6"/>
        <v>9516</v>
      </c>
      <c r="G39" s="46">
        <f t="shared" si="7"/>
        <v>0</v>
      </c>
      <c r="H39" s="45">
        <f t="shared" si="8"/>
        <v>9516</v>
      </c>
      <c r="I39" s="46">
        <f t="shared" si="9"/>
        <v>0</v>
      </c>
      <c r="J39" s="45">
        <f t="shared" si="10"/>
        <v>9516</v>
      </c>
      <c r="K39" s="46">
        <f t="shared" si="11"/>
        <v>0</v>
      </c>
      <c r="L39" s="45">
        <f t="shared" si="12"/>
        <v>9516</v>
      </c>
      <c r="M39" s="46">
        <f t="shared" si="13"/>
        <v>0</v>
      </c>
    </row>
    <row r="40" spans="1:13" s="39" customFormat="1" ht="15" customHeight="1" x14ac:dyDescent="0.25">
      <c r="A40" s="44" t="s">
        <v>36</v>
      </c>
      <c r="B40" s="45"/>
      <c r="C40" s="47">
        <f>SUM(C30:C39)</f>
        <v>57</v>
      </c>
      <c r="D40" s="45"/>
      <c r="E40" s="47">
        <f>SUM(E30:E39)+C40</f>
        <v>58</v>
      </c>
      <c r="F40" s="45"/>
      <c r="G40" s="47">
        <f>SUM(G30:G39)+E40</f>
        <v>59</v>
      </c>
      <c r="H40" s="45"/>
      <c r="I40" s="47">
        <f>SUM(I30:I39)+G40</f>
        <v>60</v>
      </c>
      <c r="J40" s="45"/>
      <c r="K40" s="48">
        <f>SUM(K30:K39)+I40</f>
        <v>61</v>
      </c>
      <c r="L40" s="34"/>
      <c r="M40" s="47">
        <f>SUM(M30:M39)+K40</f>
        <v>62</v>
      </c>
    </row>
    <row r="41" spans="1:13" x14ac:dyDescent="0.25">
      <c r="A41" s="14" t="s">
        <v>34</v>
      </c>
      <c r="B41" s="34"/>
      <c r="C41" s="46" t="s">
        <v>35</v>
      </c>
      <c r="D41" s="46"/>
      <c r="E41" s="46" t="str">
        <f>IF(E40&lt;=$E$9,"jo","neen")</f>
        <v>jo</v>
      </c>
      <c r="F41" s="46"/>
      <c r="G41" s="46" t="str">
        <f>IF(G40&lt;=$E$9,"jo","neen")</f>
        <v>jo</v>
      </c>
      <c r="H41" s="46"/>
      <c r="I41" s="46" t="str">
        <f>IF(I40&lt;=$E$9,"jo","neen")</f>
        <v>jo</v>
      </c>
      <c r="J41" s="46"/>
      <c r="K41" s="46" t="str">
        <f>IF(K40&lt;=$E$9,"jo","neen")</f>
        <v>neen</v>
      </c>
      <c r="L41" s="46"/>
      <c r="M41" s="46" t="str">
        <f>IF(M40&lt;=$E$9,"jo","neen")</f>
        <v>neen</v>
      </c>
    </row>
    <row r="42" spans="1:13" x14ac:dyDescent="0.25">
      <c r="B42" s="34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</row>
    <row r="43" spans="1:13" ht="30.75" customHeight="1" x14ac:dyDescent="0.25">
      <c r="A43" s="42" t="s">
        <v>38</v>
      </c>
      <c r="B43" s="42"/>
      <c r="C43" s="43" t="s">
        <v>24</v>
      </c>
      <c r="D43" s="43" t="s">
        <v>26</v>
      </c>
      <c r="E43" s="43" t="s">
        <v>27</v>
      </c>
      <c r="F43" s="43" t="s">
        <v>28</v>
      </c>
      <c r="G43" s="43" t="s">
        <v>29</v>
      </c>
      <c r="H43" s="43" t="s">
        <v>28</v>
      </c>
      <c r="I43" s="43" t="s">
        <v>29</v>
      </c>
      <c r="J43" s="43" t="s">
        <v>30</v>
      </c>
      <c r="K43" s="43" t="s">
        <v>31</v>
      </c>
      <c r="L43" s="43" t="s">
        <v>32</v>
      </c>
      <c r="M43" s="43" t="s">
        <v>31</v>
      </c>
    </row>
    <row r="44" spans="1:13" x14ac:dyDescent="0.25">
      <c r="A44" s="14" t="str">
        <f t="shared" ref="A44:A53" si="14">H2</f>
        <v>Piraten</v>
      </c>
      <c r="B44" s="49">
        <f>C44+E44+G44+I44+K44+M44</f>
        <v>4</v>
      </c>
      <c r="C44" s="49">
        <f>C30</f>
        <v>3</v>
      </c>
      <c r="D44" s="49"/>
      <c r="E44" s="49">
        <f>IF(E$41="jo",E30,0)</f>
        <v>1</v>
      </c>
      <c r="F44" s="49"/>
      <c r="G44" s="49">
        <f>IF(G$41="jo",G30,0)</f>
        <v>0</v>
      </c>
      <c r="H44" s="49"/>
      <c r="I44" s="49">
        <f>IF(I$41="jo",I30,0)</f>
        <v>0</v>
      </c>
      <c r="J44" s="49"/>
      <c r="K44" s="49">
        <f>IF(K$41="jo",K30,0)</f>
        <v>0</v>
      </c>
      <c r="L44" s="49"/>
      <c r="M44" s="49">
        <f>IF(M$41="jo",M30,0)</f>
        <v>0</v>
      </c>
    </row>
    <row r="45" spans="1:13" x14ac:dyDescent="0.25">
      <c r="A45" s="14" t="str">
        <f t="shared" si="14"/>
        <v>déi gréng</v>
      </c>
      <c r="B45" s="49">
        <f t="shared" ref="B45:B53" si="15">C45+E45+G45+I45+K45+M45</f>
        <v>9</v>
      </c>
      <c r="C45" s="49">
        <f t="shared" ref="C45:C53" si="16">C31</f>
        <v>9</v>
      </c>
      <c r="D45" s="49"/>
      <c r="E45" s="49">
        <f t="shared" ref="E45:E53" si="17">IF(E$41="jo",E31,0)</f>
        <v>0</v>
      </c>
      <c r="F45" s="49"/>
      <c r="G45" s="49">
        <f t="shared" ref="G45:G53" si="18">IF(G$41="jo",G31,0)</f>
        <v>0</v>
      </c>
      <c r="H45" s="49"/>
      <c r="I45" s="49">
        <f t="shared" ref="I45:I53" si="19">IF(I$41="jo",I31,0)</f>
        <v>0</v>
      </c>
      <c r="J45" s="49"/>
      <c r="K45" s="49">
        <f t="shared" ref="K45:K53" si="20">IF(K$41="jo",K31,0)</f>
        <v>0</v>
      </c>
      <c r="L45" s="49"/>
      <c r="M45" s="49">
        <f t="shared" ref="M45:M53" si="21">IF(M$41="jo",M31,0)</f>
        <v>0</v>
      </c>
    </row>
    <row r="46" spans="1:13" x14ac:dyDescent="0.25">
      <c r="A46" s="14" t="str">
        <f t="shared" si="14"/>
        <v>LSAP</v>
      </c>
      <c r="B46" s="49">
        <f t="shared" si="15"/>
        <v>11</v>
      </c>
      <c r="C46" s="49">
        <f t="shared" si="16"/>
        <v>10</v>
      </c>
      <c r="D46" s="49"/>
      <c r="E46" s="49">
        <f t="shared" si="17"/>
        <v>0</v>
      </c>
      <c r="F46" s="49"/>
      <c r="G46" s="49">
        <f t="shared" si="18"/>
        <v>1</v>
      </c>
      <c r="H46" s="49"/>
      <c r="I46" s="49">
        <f t="shared" si="19"/>
        <v>0</v>
      </c>
      <c r="J46" s="49"/>
      <c r="K46" s="49">
        <f t="shared" si="20"/>
        <v>0</v>
      </c>
      <c r="L46" s="49"/>
      <c r="M46" s="49">
        <f t="shared" si="21"/>
        <v>0</v>
      </c>
    </row>
    <row r="47" spans="1:13" x14ac:dyDescent="0.25">
      <c r="A47" s="14" t="str">
        <f t="shared" si="14"/>
        <v>CSV</v>
      </c>
      <c r="B47" s="49">
        <f t="shared" si="15"/>
        <v>18</v>
      </c>
      <c r="C47" s="49">
        <f t="shared" si="16"/>
        <v>17</v>
      </c>
      <c r="D47" s="49"/>
      <c r="E47" s="49">
        <f t="shared" si="17"/>
        <v>0</v>
      </c>
      <c r="F47" s="49"/>
      <c r="G47" s="49">
        <f t="shared" si="18"/>
        <v>0</v>
      </c>
      <c r="H47" s="49"/>
      <c r="I47" s="49">
        <f t="shared" si="19"/>
        <v>1</v>
      </c>
      <c r="J47" s="49"/>
      <c r="K47" s="49">
        <f t="shared" si="20"/>
        <v>0</v>
      </c>
      <c r="L47" s="49"/>
      <c r="M47" s="49">
        <f t="shared" si="21"/>
        <v>0</v>
      </c>
    </row>
    <row r="48" spans="1:13" x14ac:dyDescent="0.25">
      <c r="A48" s="14" t="str">
        <f t="shared" si="14"/>
        <v>KPL</v>
      </c>
      <c r="B48" s="49">
        <f t="shared" si="15"/>
        <v>0</v>
      </c>
      <c r="C48" s="49">
        <f t="shared" si="16"/>
        <v>0</v>
      </c>
      <c r="D48" s="49"/>
      <c r="E48" s="49">
        <f t="shared" si="17"/>
        <v>0</v>
      </c>
      <c r="F48" s="49"/>
      <c r="G48" s="49">
        <f t="shared" si="18"/>
        <v>0</v>
      </c>
      <c r="H48" s="49"/>
      <c r="I48" s="49">
        <f t="shared" si="19"/>
        <v>0</v>
      </c>
      <c r="J48" s="49"/>
      <c r="K48" s="49">
        <f t="shared" si="20"/>
        <v>0</v>
      </c>
      <c r="L48" s="49"/>
      <c r="M48" s="49">
        <f t="shared" si="21"/>
        <v>0</v>
      </c>
    </row>
    <row r="49" spans="1:13" x14ac:dyDescent="0.25">
      <c r="A49" s="14" t="str">
        <f t="shared" si="14"/>
        <v>DP</v>
      </c>
      <c r="B49" s="49">
        <f t="shared" si="15"/>
        <v>10</v>
      </c>
      <c r="C49" s="49">
        <f t="shared" si="16"/>
        <v>10</v>
      </c>
      <c r="D49" s="49"/>
      <c r="E49" s="49">
        <f t="shared" si="17"/>
        <v>0</v>
      </c>
      <c r="F49" s="49"/>
      <c r="G49" s="49">
        <f t="shared" si="18"/>
        <v>0</v>
      </c>
      <c r="H49" s="49"/>
      <c r="I49" s="49">
        <f t="shared" si="19"/>
        <v>0</v>
      </c>
      <c r="J49" s="49"/>
      <c r="K49" s="49">
        <f t="shared" si="20"/>
        <v>0</v>
      </c>
      <c r="L49" s="49"/>
      <c r="M49" s="49">
        <f t="shared" si="21"/>
        <v>0</v>
      </c>
    </row>
    <row r="50" spans="1:13" x14ac:dyDescent="0.25">
      <c r="A50" s="14" t="str">
        <f t="shared" si="14"/>
        <v>adr</v>
      </c>
      <c r="B50" s="49">
        <f t="shared" si="15"/>
        <v>5</v>
      </c>
      <c r="C50" s="49">
        <f t="shared" si="16"/>
        <v>5</v>
      </c>
      <c r="D50" s="49"/>
      <c r="E50" s="49">
        <f t="shared" si="17"/>
        <v>0</v>
      </c>
      <c r="F50" s="49"/>
      <c r="G50" s="49">
        <f t="shared" si="18"/>
        <v>0</v>
      </c>
      <c r="H50" s="49"/>
      <c r="I50" s="49">
        <f t="shared" si="19"/>
        <v>0</v>
      </c>
      <c r="J50" s="49"/>
      <c r="K50" s="49">
        <f t="shared" si="20"/>
        <v>0</v>
      </c>
      <c r="L50" s="49"/>
      <c r="M50" s="49">
        <f t="shared" si="21"/>
        <v>0</v>
      </c>
    </row>
    <row r="51" spans="1:13" x14ac:dyDescent="0.25">
      <c r="A51" s="14" t="str">
        <f t="shared" si="14"/>
        <v>déi Lénk</v>
      </c>
      <c r="B51" s="49">
        <f t="shared" si="15"/>
        <v>3</v>
      </c>
      <c r="C51" s="49">
        <f t="shared" si="16"/>
        <v>3</v>
      </c>
      <c r="D51" s="49"/>
      <c r="E51" s="49">
        <f t="shared" si="17"/>
        <v>0</v>
      </c>
      <c r="F51" s="49"/>
      <c r="G51" s="49">
        <f t="shared" si="18"/>
        <v>0</v>
      </c>
      <c r="H51" s="49"/>
      <c r="I51" s="49">
        <f t="shared" si="19"/>
        <v>0</v>
      </c>
      <c r="J51" s="49"/>
      <c r="K51" s="49">
        <f t="shared" si="20"/>
        <v>0</v>
      </c>
      <c r="L51" s="49"/>
      <c r="M51" s="49">
        <f t="shared" si="21"/>
        <v>0</v>
      </c>
    </row>
    <row r="52" spans="1:13" x14ac:dyDescent="0.25">
      <c r="A52" s="14" t="str">
        <f t="shared" si="14"/>
        <v>Demokratie</v>
      </c>
      <c r="B52" s="49">
        <f t="shared" si="15"/>
        <v>0</v>
      </c>
      <c r="C52" s="49">
        <f t="shared" si="16"/>
        <v>0</v>
      </c>
      <c r="D52" s="49"/>
      <c r="E52" s="49">
        <f t="shared" si="17"/>
        <v>0</v>
      </c>
      <c r="F52" s="49"/>
      <c r="G52" s="49">
        <f t="shared" si="18"/>
        <v>0</v>
      </c>
      <c r="H52" s="49"/>
      <c r="I52" s="49">
        <f t="shared" si="19"/>
        <v>0</v>
      </c>
      <c r="J52" s="49"/>
      <c r="K52" s="49">
        <f t="shared" si="20"/>
        <v>0</v>
      </c>
      <c r="L52" s="49"/>
      <c r="M52" s="49">
        <f t="shared" si="21"/>
        <v>0</v>
      </c>
    </row>
    <row r="53" spans="1:13" x14ac:dyDescent="0.25">
      <c r="A53" s="14" t="str">
        <f t="shared" si="14"/>
        <v>déi Konservativ</v>
      </c>
      <c r="B53" s="49">
        <f t="shared" si="15"/>
        <v>0</v>
      </c>
      <c r="C53" s="49">
        <f t="shared" si="16"/>
        <v>0</v>
      </c>
      <c r="D53" s="49"/>
      <c r="E53" s="49">
        <f t="shared" si="17"/>
        <v>0</v>
      </c>
      <c r="F53" s="49"/>
      <c r="G53" s="49">
        <f t="shared" si="18"/>
        <v>0</v>
      </c>
      <c r="H53" s="49"/>
      <c r="I53" s="49">
        <f t="shared" si="19"/>
        <v>0</v>
      </c>
      <c r="J53" s="49"/>
      <c r="K53" s="49">
        <f t="shared" si="20"/>
        <v>0</v>
      </c>
      <c r="L53" s="49"/>
      <c r="M53" s="49">
        <f t="shared" si="21"/>
        <v>0</v>
      </c>
    </row>
    <row r="54" spans="1:13" x14ac:dyDescent="0.25">
      <c r="A54" s="44" t="s">
        <v>36</v>
      </c>
      <c r="B54" s="47">
        <f>C54+E54+G54+I54+K54+M54</f>
        <v>60</v>
      </c>
      <c r="C54" s="47">
        <f>SUM(C44:C53)</f>
        <v>57</v>
      </c>
      <c r="D54" s="45"/>
      <c r="E54" s="47">
        <f t="shared" ref="E54:M54" si="22">SUM(E44:E53)</f>
        <v>1</v>
      </c>
      <c r="F54" s="45"/>
      <c r="G54" s="47">
        <f t="shared" si="22"/>
        <v>1</v>
      </c>
      <c r="H54" s="45"/>
      <c r="I54" s="47">
        <f t="shared" si="22"/>
        <v>1</v>
      </c>
      <c r="J54" s="45"/>
      <c r="K54" s="48">
        <f t="shared" si="22"/>
        <v>0</v>
      </c>
      <c r="L54" s="34"/>
      <c r="M54" s="47">
        <f t="shared" si="22"/>
        <v>0</v>
      </c>
    </row>
  </sheetData>
  <sheetProtection algorithmName="SHA-512" hashValue="C5TDSJxsoDfRvNxBZA3IAlF6e6rdFM6YA7gzZUl2flomGCo1kfQfCJL8+h/oeZLunGaJWf1xng/SLu1Cf/kaZQ==" saltValue="4IUU+nlCMImjf2v5ElmKaA==" spinCount="100000" sheet="1" objects="1" scenarios="1"/>
  <mergeCells count="5">
    <mergeCell ref="A29:B29"/>
    <mergeCell ref="A43:B43"/>
    <mergeCell ref="A9:D12"/>
    <mergeCell ref="E9:G12"/>
    <mergeCell ref="A1:G8"/>
  </mergeCells>
  <pageMargins left="0.7" right="0.7" top="0.75" bottom="0.75" header="0.3" footer="0.3"/>
  <pageSetup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Yves Karier</dc:creator>
  <cp:lastModifiedBy>Yves Karier</cp:lastModifiedBy>
  <cp:lastPrinted>2018-10-16T12:45:37Z</cp:lastPrinted>
  <dcterms:created xsi:type="dcterms:W3CDTF">2018-10-12T09:17:51Z</dcterms:created>
  <dcterms:modified xsi:type="dcterms:W3CDTF">2018-10-17T11:34:04Z</dcterms:modified>
</cp:coreProperties>
</file>